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iz.cook\Downloads\"/>
    </mc:Choice>
  </mc:AlternateContent>
  <xr:revisionPtr revIDLastSave="0" documentId="13_ncr:1_{BE85F410-7F2B-4640-B863-09310B0993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I 3 year analysis" sheetId="1" r:id="rId1"/>
    <sheet name="ROI 5 year analys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D40" i="2" s="1"/>
  <c r="E38" i="2"/>
  <c r="F38" i="2" s="1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F36" i="2" s="1"/>
  <c r="E33" i="2"/>
  <c r="E36" i="2" s="1"/>
  <c r="D33" i="2"/>
  <c r="H21" i="2"/>
  <c r="G21" i="2"/>
  <c r="F21" i="2"/>
  <c r="E21" i="2"/>
  <c r="D21" i="2"/>
  <c r="C21" i="2"/>
  <c r="C6" i="2"/>
  <c r="H25" i="2" s="1"/>
  <c r="C5" i="2"/>
  <c r="F24" i="2" s="1"/>
  <c r="F39" i="1"/>
  <c r="E39" i="1"/>
  <c r="D39" i="1"/>
  <c r="D40" i="1" s="1"/>
  <c r="E38" i="1"/>
  <c r="E40" i="1" s="1"/>
  <c r="F35" i="1"/>
  <c r="E35" i="1"/>
  <c r="D35" i="1"/>
  <c r="F34" i="1"/>
  <c r="E34" i="1"/>
  <c r="D34" i="1"/>
  <c r="F33" i="1"/>
  <c r="E33" i="1"/>
  <c r="D33" i="1"/>
  <c r="F21" i="1"/>
  <c r="E21" i="1"/>
  <c r="D21" i="1"/>
  <c r="C21" i="1"/>
  <c r="C6" i="1"/>
  <c r="D25" i="1" s="1"/>
  <c r="C5" i="1"/>
  <c r="D24" i="1" s="1"/>
  <c r="C25" i="1" l="1"/>
  <c r="C27" i="1" s="1"/>
  <c r="C29" i="1" s="1"/>
  <c r="E25" i="1"/>
  <c r="F36" i="1"/>
  <c r="F42" i="1" s="1"/>
  <c r="F38" i="1"/>
  <c r="F40" i="1" s="1"/>
  <c r="G25" i="2"/>
  <c r="G36" i="2"/>
  <c r="E25" i="2"/>
  <c r="E36" i="1"/>
  <c r="E42" i="1" s="1"/>
  <c r="F25" i="2"/>
  <c r="D27" i="1"/>
  <c r="D29" i="1" s="1"/>
  <c r="F25" i="1"/>
  <c r="F27" i="2"/>
  <c r="C25" i="2"/>
  <c r="C27" i="2" s="1"/>
  <c r="C29" i="2" s="1"/>
  <c r="D36" i="2"/>
  <c r="D42" i="2" s="1"/>
  <c r="H36" i="2"/>
  <c r="D36" i="1"/>
  <c r="F24" i="1"/>
  <c r="D42" i="1"/>
  <c r="B43" i="1" s="1" a="1"/>
  <c r="B43" i="1" s="1"/>
  <c r="F40" i="2"/>
  <c r="F42" i="2" s="1"/>
  <c r="G38" i="2"/>
  <c r="F29" i="2"/>
  <c r="E24" i="2"/>
  <c r="E24" i="1"/>
  <c r="E27" i="1" s="1"/>
  <c r="E29" i="1" s="1"/>
  <c r="G24" i="2"/>
  <c r="G27" i="2" s="1"/>
  <c r="G29" i="2" s="1"/>
  <c r="E40" i="2"/>
  <c r="E42" i="2" s="1"/>
  <c r="D24" i="2"/>
  <c r="H24" i="2"/>
  <c r="H27" i="2" s="1"/>
  <c r="H29" i="2" s="1"/>
  <c r="D25" i="2"/>
  <c r="E27" i="2" l="1"/>
  <c r="E29" i="2" s="1"/>
  <c r="F27" i="1"/>
  <c r="F29" i="1" s="1"/>
  <c r="B30" i="1" s="1" a="1"/>
  <c r="B30" i="1" s="1"/>
  <c r="F11" i="1"/>
  <c r="D27" i="2"/>
  <c r="D29" i="2" s="1"/>
  <c r="B30" i="2" s="1" a="1"/>
  <c r="B30" i="2" s="1"/>
  <c r="F10" i="2" s="1"/>
  <c r="G40" i="2"/>
  <c r="G42" i="2" s="1"/>
  <c r="B43" i="2" s="1" a="1"/>
  <c r="B43" i="2" s="1"/>
  <c r="H38" i="2"/>
  <c r="H40" i="2" s="1"/>
  <c r="H42" i="2" s="1"/>
  <c r="F10" i="1" l="1"/>
  <c r="B45" i="1"/>
  <c r="F8" i="1" s="1"/>
  <c r="B45" i="2"/>
  <c r="F8" i="2" s="1"/>
  <c r="F11" i="2"/>
</calcChain>
</file>

<file path=xl/sharedStrings.xml><?xml version="1.0" encoding="utf-8"?>
<sst xmlns="http://schemas.openxmlformats.org/spreadsheetml/2006/main" count="94" uniqueCount="45">
  <si>
    <t>INPUTS have light blue background:</t>
  </si>
  <si>
    <t>Input</t>
  </si>
  <si>
    <t>CALCULATED Cells are orange:</t>
  </si>
  <si>
    <t>Calculated</t>
  </si>
  <si>
    <t>Final Result</t>
  </si>
  <si>
    <t>Per year</t>
  </si>
  <si>
    <t>Per hour</t>
  </si>
  <si>
    <t>Fully loaded cost per agent</t>
  </si>
  <si>
    <t>Fully loaded cost per system administrator</t>
  </si>
  <si>
    <t>Training per agent per year (hrs)</t>
  </si>
  <si>
    <t xml:space="preserve">      ROI</t>
  </si>
  <si>
    <t>Sys Admin time for setup and testing</t>
  </si>
  <si>
    <t>Sys Admin time per year (hrs)</t>
  </si>
  <si>
    <t>NPV of Costs</t>
  </si>
  <si>
    <t>Efficiency gain from implementation</t>
  </si>
  <si>
    <t>NPV of Benefits</t>
  </si>
  <si>
    <t>Downtime reduction</t>
  </si>
  <si>
    <t>Costs</t>
  </si>
  <si>
    <t>Initial</t>
  </si>
  <si>
    <t>Year 1</t>
  </si>
  <si>
    <t>Year 2</t>
  </si>
  <si>
    <t>Year 3</t>
  </si>
  <si>
    <t>Software</t>
  </si>
  <si>
    <t>Agents</t>
  </si>
  <si>
    <t>Cost per agent</t>
  </si>
  <si>
    <t>Training and Implementation</t>
  </si>
  <si>
    <t>Fees to Issuetrak</t>
  </si>
  <si>
    <t>Staff time</t>
  </si>
  <si>
    <t>Training Agents</t>
  </si>
  <si>
    <t>System Administration</t>
  </si>
  <si>
    <t>Training End Users</t>
  </si>
  <si>
    <t>No training needed</t>
  </si>
  <si>
    <t>Internal Staff Time</t>
  </si>
  <si>
    <t>Total Costs</t>
  </si>
  <si>
    <t>Benefits</t>
  </si>
  <si>
    <t>Efficiency Gain (%)</t>
  </si>
  <si>
    <t>Number of agents</t>
  </si>
  <si>
    <t>Cost savings from improved agent efficiency</t>
  </si>
  <si>
    <t>Total Payroll for Departments served</t>
  </si>
  <si>
    <t>Reduction in downtime (%)</t>
  </si>
  <si>
    <t>Cost savings from reduced downtime</t>
  </si>
  <si>
    <t>Total Benefits</t>
  </si>
  <si>
    <t>ROI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</si>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</sst>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Roboto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4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theme="6"/>
        <bgColor theme="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0" borderId="0" xfId="0" applyFont="1"/>
    <xf numFmtId="0" fontId="1" fillId="0" borderId="0" xfId="0" applyFont="1"/>
    <xf numFmtId="164" fontId="3" fillId="4" borderId="0" xfId="0" applyNumberFormat="1" applyFont="1" applyFill="1"/>
    <xf numFmtId="0" fontId="3" fillId="5" borderId="0" xfId="0" applyFont="1" applyFill="1"/>
    <xf numFmtId="164" fontId="3" fillId="0" borderId="0" xfId="0" applyNumberFormat="1" applyFont="1"/>
    <xf numFmtId="164" fontId="3" fillId="3" borderId="0" xfId="0" applyNumberFormat="1" applyFont="1" applyFill="1"/>
    <xf numFmtId="165" fontId="3" fillId="4" borderId="0" xfId="0" applyNumberFormat="1" applyFont="1" applyFill="1"/>
    <xf numFmtId="0" fontId="3" fillId="3" borderId="0" xfId="0" applyFont="1" applyFill="1"/>
    <xf numFmtId="0" fontId="4" fillId="0" borderId="0" xfId="0" applyFont="1"/>
    <xf numFmtId="10" fontId="4" fillId="5" borderId="0" xfId="0" applyNumberFormat="1" applyFont="1" applyFill="1"/>
    <xf numFmtId="164" fontId="1" fillId="5" borderId="0" xfId="0" applyNumberFormat="1" applyFont="1" applyFill="1"/>
    <xf numFmtId="9" fontId="3" fillId="3" borderId="0" xfId="0" applyNumberFormat="1" applyFont="1" applyFill="1"/>
    <xf numFmtId="0" fontId="5" fillId="0" borderId="0" xfId="0" applyFont="1"/>
    <xf numFmtId="9" fontId="3" fillId="4" borderId="0" xfId="0" applyNumberFormat="1" applyFont="1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44451</xdr:colOff>
      <xdr:row>3</xdr:row>
      <xdr:rowOff>87768</xdr:rowOff>
    </xdr:from>
    <xdr:to>
      <xdr:col>5</xdr:col>
      <xdr:colOff>666751</xdr:colOff>
      <xdr:row>11</xdr:row>
      <xdr:rowOff>68269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6E7D4C1-8C9E-51A4-764B-13A60A8D9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1" y="576718"/>
          <a:ext cx="7118350" cy="130130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15</xdr:row>
      <xdr:rowOff>36476</xdr:rowOff>
    </xdr:from>
    <xdr:to>
      <xdr:col>5</xdr:col>
      <xdr:colOff>673100</xdr:colOff>
      <xdr:row>22</xdr:row>
      <xdr:rowOff>105877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697F02C-B485-4380-957C-099E8A63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2481226"/>
          <a:ext cx="7118350" cy="130130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25401</xdr:colOff>
      <xdr:row>27</xdr:row>
      <xdr:rowOff>87685</xdr:rowOff>
    </xdr:from>
    <xdr:to>
      <xdr:col>5</xdr:col>
      <xdr:colOff>647701</xdr:colOff>
      <xdr:row>34</xdr:row>
      <xdr:rowOff>125336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4380EBA-851E-4C53-9C25-5E0C20FF4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1" y="4602535"/>
          <a:ext cx="7118350" cy="130130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40</xdr:row>
      <xdr:rowOff>157535</xdr:rowOff>
    </xdr:from>
    <xdr:to>
      <xdr:col>5</xdr:col>
      <xdr:colOff>673101</xdr:colOff>
      <xdr:row>47</xdr:row>
      <xdr:rowOff>144386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F75FEF5-5B87-48F8-B68E-D8B34148E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1" y="6901235"/>
          <a:ext cx="7118350" cy="1301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0</xdr:row>
      <xdr:rowOff>76200</xdr:rowOff>
    </xdr:from>
    <xdr:to>
      <xdr:col>7</xdr:col>
      <xdr:colOff>95250</xdr:colOff>
      <xdr:row>8</xdr:row>
      <xdr:rowOff>56701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08076D-907E-4210-A25C-F9688F1B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76200"/>
          <a:ext cx="7118350" cy="1301301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14</xdr:row>
      <xdr:rowOff>82550</xdr:rowOff>
    </xdr:from>
    <xdr:to>
      <xdr:col>7</xdr:col>
      <xdr:colOff>0</xdr:colOff>
      <xdr:row>21</xdr:row>
      <xdr:rowOff>190051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AFAE34-89D1-4AAB-9F51-93B9E06B6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" y="2368550"/>
          <a:ext cx="7118350" cy="130130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27</xdr:row>
      <xdr:rowOff>120650</xdr:rowOff>
    </xdr:from>
    <xdr:to>
      <xdr:col>6</xdr:col>
      <xdr:colOff>679450</xdr:colOff>
      <xdr:row>34</xdr:row>
      <xdr:rowOff>158301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973CC4-F6E9-4564-9B5C-E05740582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4635500"/>
          <a:ext cx="7118350" cy="1301301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41</xdr:row>
      <xdr:rowOff>19050</xdr:rowOff>
    </xdr:from>
    <xdr:to>
      <xdr:col>7</xdr:col>
      <xdr:colOff>0</xdr:colOff>
      <xdr:row>48</xdr:row>
      <xdr:rowOff>5901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2B8E34-BC5D-4C16-984A-36AD116A5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" y="6959600"/>
          <a:ext cx="7118350" cy="1301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45"/>
  <sheetViews>
    <sheetView tabSelected="1" workbookViewId="0">
      <pane xSplit="1" topLeftCell="B1" activePane="topRight" state="frozen"/>
      <selection pane="topRight" activeCell="H17" sqref="H17"/>
    </sheetView>
  </sheetViews>
  <sheetFormatPr defaultColWidth="12.54296875" defaultRowHeight="15.75" customHeight="1" x14ac:dyDescent="0.25"/>
  <cols>
    <col min="1" max="1" width="39.90625" bestFit="1" customWidth="1"/>
    <col min="2" max="2" width="15.81640625" bestFit="1" customWidth="1"/>
    <col min="3" max="3" width="10.08984375" bestFit="1" customWidth="1"/>
    <col min="4" max="4" width="12.7265625" customWidth="1"/>
    <col min="5" max="5" width="14.453125" bestFit="1" customWidth="1"/>
    <col min="6" max="6" width="9.90625" bestFit="1" customWidth="1"/>
  </cols>
  <sheetData>
    <row r="1" spans="1:6" ht="13" x14ac:dyDescent="0.3">
      <c r="A1" s="1" t="s">
        <v>0</v>
      </c>
      <c r="B1" s="2" t="s">
        <v>1</v>
      </c>
      <c r="C1" s="3"/>
    </row>
    <row r="2" spans="1:6" ht="13" x14ac:dyDescent="0.3">
      <c r="A2" s="4" t="s">
        <v>2</v>
      </c>
      <c r="B2" s="5" t="s">
        <v>3</v>
      </c>
      <c r="C2" s="6" t="s">
        <v>4</v>
      </c>
    </row>
    <row r="3" spans="1:6" ht="12.5" x14ac:dyDescent="0.25">
      <c r="A3" s="3"/>
      <c r="B3" s="7"/>
      <c r="C3" s="3"/>
    </row>
    <row r="4" spans="1:6" ht="12.5" x14ac:dyDescent="0.25">
      <c r="A4" s="3"/>
      <c r="B4" s="7" t="s">
        <v>5</v>
      </c>
      <c r="C4" s="3" t="s">
        <v>6</v>
      </c>
    </row>
    <row r="5" spans="1:6" ht="12.5" x14ac:dyDescent="0.25">
      <c r="A5" s="3" t="s">
        <v>7</v>
      </c>
      <c r="B5" s="8">
        <v>60000</v>
      </c>
      <c r="C5" s="9">
        <f t="shared" ref="C5:C6" si="0">B5/2000</f>
        <v>30</v>
      </c>
    </row>
    <row r="6" spans="1:6" ht="12.5" x14ac:dyDescent="0.25">
      <c r="A6" s="3" t="s">
        <v>8</v>
      </c>
      <c r="B6" s="8">
        <v>90000</v>
      </c>
      <c r="C6" s="9">
        <f t="shared" si="0"/>
        <v>45</v>
      </c>
    </row>
    <row r="7" spans="1:6" ht="12.5" x14ac:dyDescent="0.25">
      <c r="A7" s="3"/>
      <c r="B7" s="3"/>
    </row>
    <row r="8" spans="1:6" ht="15.75" customHeight="1" x14ac:dyDescent="0.35">
      <c r="A8" s="3" t="s">
        <v>9</v>
      </c>
      <c r="B8" s="10">
        <v>1</v>
      </c>
      <c r="E8" s="11" t="s">
        <v>10</v>
      </c>
      <c r="F8" s="12">
        <f>B45</f>
        <v>3.4004254187716025</v>
      </c>
    </row>
    <row r="9" spans="1:6" ht="12.5" x14ac:dyDescent="0.25">
      <c r="A9" s="3" t="s">
        <v>11</v>
      </c>
      <c r="B9" s="10">
        <v>40</v>
      </c>
    </row>
    <row r="10" spans="1:6" ht="13" x14ac:dyDescent="0.3">
      <c r="A10" s="3" t="s">
        <v>12</v>
      </c>
      <c r="B10" s="10">
        <v>24</v>
      </c>
      <c r="E10" s="4" t="s">
        <v>13</v>
      </c>
      <c r="F10" s="13">
        <f>$B$30</f>
        <v>27126.671675432004</v>
      </c>
    </row>
    <row r="11" spans="1:6" ht="13" x14ac:dyDescent="0.3">
      <c r="A11" s="3" t="s">
        <v>14</v>
      </c>
      <c r="B11" s="14">
        <v>0.08</v>
      </c>
      <c r="E11" s="4" t="s">
        <v>15</v>
      </c>
      <c r="F11" s="13">
        <f>$B$43</f>
        <v>119368.89556724265</v>
      </c>
    </row>
    <row r="12" spans="1:6" ht="12.5" x14ac:dyDescent="0.25">
      <c r="A12" s="3" t="s">
        <v>16</v>
      </c>
      <c r="B12" s="14">
        <v>0</v>
      </c>
    </row>
    <row r="13" spans="1:6" ht="12.5" x14ac:dyDescent="0.25">
      <c r="B13" s="3"/>
    </row>
    <row r="14" spans="1:6" ht="12.5" x14ac:dyDescent="0.25">
      <c r="B14" s="3"/>
    </row>
    <row r="15" spans="1:6" ht="12.5" x14ac:dyDescent="0.25">
      <c r="B15" s="3"/>
    </row>
    <row r="16" spans="1:6" ht="15.75" customHeight="1" x14ac:dyDescent="0.4">
      <c r="A16" s="15" t="s">
        <v>17</v>
      </c>
      <c r="C16" s="3" t="s">
        <v>18</v>
      </c>
      <c r="D16" s="3" t="s">
        <v>19</v>
      </c>
      <c r="E16" s="3" t="s">
        <v>20</v>
      </c>
      <c r="F16" s="3" t="s">
        <v>21</v>
      </c>
    </row>
    <row r="17" spans="1:6" ht="15.75" customHeight="1" x14ac:dyDescent="0.35">
      <c r="A17" s="11" t="s">
        <v>22</v>
      </c>
    </row>
    <row r="18" spans="1:6" ht="12.5" x14ac:dyDescent="0.25">
      <c r="A18" s="3" t="s">
        <v>23</v>
      </c>
      <c r="D18" s="10">
        <v>10</v>
      </c>
      <c r="E18" s="10">
        <v>10</v>
      </c>
      <c r="F18" s="10">
        <v>10</v>
      </c>
    </row>
    <row r="19" spans="1:6" ht="12.5" x14ac:dyDescent="0.25">
      <c r="A19" s="3" t="s">
        <v>24</v>
      </c>
      <c r="D19" s="10">
        <v>800</v>
      </c>
      <c r="E19" s="10">
        <v>800</v>
      </c>
      <c r="F19" s="10">
        <v>800</v>
      </c>
    </row>
    <row r="20" spans="1:6" ht="12.5" x14ac:dyDescent="0.25">
      <c r="A20" s="3" t="s">
        <v>25</v>
      </c>
      <c r="B20" s="7"/>
      <c r="C20" s="8">
        <v>2000</v>
      </c>
    </row>
    <row r="21" spans="1:6" ht="13" x14ac:dyDescent="0.3">
      <c r="A21" s="4" t="s">
        <v>26</v>
      </c>
      <c r="B21" s="4"/>
      <c r="C21" s="13">
        <f t="shared" ref="C21:F21" si="1">C20+C18*C19</f>
        <v>2000</v>
      </c>
      <c r="D21" s="13">
        <f t="shared" si="1"/>
        <v>8000</v>
      </c>
      <c r="E21" s="13">
        <f t="shared" si="1"/>
        <v>8000</v>
      </c>
      <c r="F21" s="13">
        <f t="shared" si="1"/>
        <v>8000</v>
      </c>
    </row>
    <row r="22" spans="1:6" ht="15.75" customHeight="1" x14ac:dyDescent="0.35">
      <c r="A22" s="11"/>
    </row>
    <row r="23" spans="1:6" ht="15.75" customHeight="1" x14ac:dyDescent="0.35">
      <c r="A23" s="11" t="s">
        <v>27</v>
      </c>
    </row>
    <row r="24" spans="1:6" ht="12.5" x14ac:dyDescent="0.25">
      <c r="A24" s="3" t="s">
        <v>28</v>
      </c>
      <c r="C24" s="7"/>
      <c r="D24" s="5">
        <f t="shared" ref="D24:F24" si="2">$B$8*$C$5*D18</f>
        <v>300</v>
      </c>
      <c r="E24" s="5">
        <f t="shared" si="2"/>
        <v>300</v>
      </c>
      <c r="F24" s="5">
        <f t="shared" si="2"/>
        <v>300</v>
      </c>
    </row>
    <row r="25" spans="1:6" ht="12.5" x14ac:dyDescent="0.25">
      <c r="A25" s="3" t="s">
        <v>29</v>
      </c>
      <c r="C25" s="5">
        <f>$B$9*$C$6</f>
        <v>1800</v>
      </c>
      <c r="D25" s="5">
        <f t="shared" ref="D25:F25" si="3">$B$10*$C$6</f>
        <v>1080</v>
      </c>
      <c r="E25" s="5">
        <f t="shared" si="3"/>
        <v>1080</v>
      </c>
      <c r="F25" s="5">
        <f t="shared" si="3"/>
        <v>1080</v>
      </c>
    </row>
    <row r="26" spans="1:6" ht="12.5" x14ac:dyDescent="0.25">
      <c r="A26" s="3" t="s">
        <v>30</v>
      </c>
      <c r="B26" s="3" t="s">
        <v>31</v>
      </c>
      <c r="D26" s="10"/>
      <c r="E26" s="10"/>
      <c r="F26" s="10"/>
    </row>
    <row r="27" spans="1:6" ht="13" x14ac:dyDescent="0.3">
      <c r="A27" s="4" t="s">
        <v>32</v>
      </c>
      <c r="B27" s="4"/>
      <c r="C27" s="13">
        <f t="shared" ref="C27:F27" si="4">C24+C25+C26</f>
        <v>1800</v>
      </c>
      <c r="D27" s="13">
        <f t="shared" si="4"/>
        <v>1380</v>
      </c>
      <c r="E27" s="13">
        <f t="shared" si="4"/>
        <v>1380</v>
      </c>
      <c r="F27" s="13">
        <f t="shared" si="4"/>
        <v>1380</v>
      </c>
    </row>
    <row r="28" spans="1:6" ht="12.5" x14ac:dyDescent="0.25">
      <c r="A28" s="3"/>
    </row>
    <row r="29" spans="1:6" ht="13" x14ac:dyDescent="0.3">
      <c r="A29" s="4" t="s">
        <v>33</v>
      </c>
      <c r="B29" s="4"/>
      <c r="C29" s="13">
        <f t="shared" ref="C29:F29" si="5">C21+C27</f>
        <v>3800</v>
      </c>
      <c r="D29" s="13">
        <f t="shared" si="5"/>
        <v>9380</v>
      </c>
      <c r="E29" s="13">
        <f t="shared" si="5"/>
        <v>9380</v>
      </c>
      <c r="F29" s="13">
        <f t="shared" si="5"/>
        <v>9380</v>
      </c>
    </row>
    <row r="30" spans="1:6" ht="13" x14ac:dyDescent="0.3">
      <c r="A30" s="4" t="s">
        <v>13</v>
      </c>
      <c r="B30" s="13">
        <f t="array" ref="B30">NPV(0.1,D29:F29)+C29</f>
        <v>27126.671675432004</v>
      </c>
    </row>
    <row r="31" spans="1:6" ht="18" x14ac:dyDescent="0.4">
      <c r="A31" s="15"/>
    </row>
    <row r="32" spans="1:6" ht="18" x14ac:dyDescent="0.4">
      <c r="A32" s="15" t="s">
        <v>34</v>
      </c>
    </row>
    <row r="33" spans="1:6" ht="12.5" x14ac:dyDescent="0.25">
      <c r="A33" s="3" t="s">
        <v>7</v>
      </c>
      <c r="D33" s="5">
        <f t="shared" ref="D33:F33" si="6">$B$5</f>
        <v>60000</v>
      </c>
      <c r="E33" s="5">
        <f t="shared" si="6"/>
        <v>60000</v>
      </c>
      <c r="F33" s="5">
        <f t="shared" si="6"/>
        <v>60000</v>
      </c>
    </row>
    <row r="34" spans="1:6" ht="12.5" x14ac:dyDescent="0.25">
      <c r="A34" s="3" t="s">
        <v>35</v>
      </c>
      <c r="D34" s="16">
        <f t="shared" ref="D34:F34" si="7">$B$11</f>
        <v>0.08</v>
      </c>
      <c r="E34" s="16">
        <f t="shared" si="7"/>
        <v>0.08</v>
      </c>
      <c r="F34" s="16">
        <f t="shared" si="7"/>
        <v>0.08</v>
      </c>
    </row>
    <row r="35" spans="1:6" ht="12.5" x14ac:dyDescent="0.25">
      <c r="A35" s="3" t="s">
        <v>36</v>
      </c>
      <c r="D35" s="17">
        <f t="shared" ref="D35:F35" si="8">D18</f>
        <v>10</v>
      </c>
      <c r="E35" s="17">
        <f t="shared" si="8"/>
        <v>10</v>
      </c>
      <c r="F35" s="17">
        <f t="shared" si="8"/>
        <v>10</v>
      </c>
    </row>
    <row r="36" spans="1:6" ht="13" x14ac:dyDescent="0.3">
      <c r="A36" s="4" t="s">
        <v>37</v>
      </c>
      <c r="B36" s="4"/>
      <c r="C36" s="4"/>
      <c r="D36" s="13">
        <f t="shared" ref="D36:F36" si="9">D33*D34*D35</f>
        <v>48000</v>
      </c>
      <c r="E36" s="13">
        <f t="shared" si="9"/>
        <v>48000</v>
      </c>
      <c r="F36" s="13">
        <f t="shared" si="9"/>
        <v>48000</v>
      </c>
    </row>
    <row r="37" spans="1:6" ht="12.5" x14ac:dyDescent="0.25">
      <c r="A37" s="3"/>
      <c r="D37" s="7"/>
    </row>
    <row r="38" spans="1:6" ht="12.5" x14ac:dyDescent="0.25">
      <c r="A38" s="3" t="s">
        <v>38</v>
      </c>
      <c r="D38" s="8">
        <v>1000000</v>
      </c>
      <c r="E38" s="8">
        <f t="shared" ref="E38:F38" si="10">D38*1.1</f>
        <v>1100000</v>
      </c>
      <c r="F38" s="8">
        <f t="shared" si="10"/>
        <v>1210000</v>
      </c>
    </row>
    <row r="39" spans="1:6" ht="12.5" x14ac:dyDescent="0.25">
      <c r="A39" s="3" t="s">
        <v>39</v>
      </c>
      <c r="D39" s="16">
        <f t="shared" ref="D39:F39" si="11">$B$12</f>
        <v>0</v>
      </c>
      <c r="E39" s="16">
        <f t="shared" si="11"/>
        <v>0</v>
      </c>
      <c r="F39" s="16">
        <f t="shared" si="11"/>
        <v>0</v>
      </c>
    </row>
    <row r="40" spans="1:6" ht="13" x14ac:dyDescent="0.3">
      <c r="A40" s="4" t="s">
        <v>40</v>
      </c>
      <c r="B40" s="4"/>
      <c r="C40" s="4"/>
      <c r="D40" s="13">
        <f t="shared" ref="D40:F40" si="12">D38*D39</f>
        <v>0</v>
      </c>
      <c r="E40" s="13">
        <f t="shared" si="12"/>
        <v>0</v>
      </c>
      <c r="F40" s="13">
        <f t="shared" si="12"/>
        <v>0</v>
      </c>
    </row>
    <row r="42" spans="1:6" ht="13" x14ac:dyDescent="0.3">
      <c r="A42" s="4" t="s">
        <v>41</v>
      </c>
      <c r="B42" s="4"/>
      <c r="C42" s="4"/>
      <c r="D42" s="13">
        <f t="shared" ref="D42:F42" si="13">D36+D40</f>
        <v>48000</v>
      </c>
      <c r="E42" s="13">
        <f t="shared" si="13"/>
        <v>48000</v>
      </c>
      <c r="F42" s="13">
        <f t="shared" si="13"/>
        <v>48000</v>
      </c>
    </row>
    <row r="43" spans="1:6" ht="13" x14ac:dyDescent="0.3">
      <c r="A43" s="3" t="s">
        <v>15</v>
      </c>
      <c r="B43" s="13">
        <f t="array" ref="B43">NPV(0.1,D42:F42)+C42</f>
        <v>119368.89556724265</v>
      </c>
    </row>
    <row r="45" spans="1:6" ht="15.5" x14ac:dyDescent="0.35">
      <c r="A45" s="11" t="s">
        <v>42</v>
      </c>
      <c r="B45" s="12">
        <f>(B43-B30)/B30</f>
        <v>3.4004254187716025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45"/>
  <sheetViews>
    <sheetView workbookViewId="0"/>
  </sheetViews>
  <sheetFormatPr defaultColWidth="12.54296875" defaultRowHeight="15.75" customHeight="1" x14ac:dyDescent="0.25"/>
  <cols>
    <col min="1" max="1" width="39.90625" bestFit="1" customWidth="1"/>
    <col min="2" max="2" width="15.1796875" customWidth="1"/>
    <col min="3" max="3" width="10.08984375" bestFit="1" customWidth="1"/>
    <col min="4" max="4" width="9.90625" bestFit="1" customWidth="1"/>
    <col min="5" max="5" width="14.453125" bestFit="1" customWidth="1"/>
    <col min="6" max="8" width="9.90625" bestFit="1" customWidth="1"/>
  </cols>
  <sheetData>
    <row r="1" spans="1:8" ht="13" x14ac:dyDescent="0.3">
      <c r="A1" s="1" t="s">
        <v>0</v>
      </c>
      <c r="B1" s="2" t="s">
        <v>1</v>
      </c>
      <c r="C1" s="3"/>
    </row>
    <row r="2" spans="1:8" ht="13" x14ac:dyDescent="0.3">
      <c r="A2" s="4" t="s">
        <v>2</v>
      </c>
      <c r="B2" s="5" t="s">
        <v>3</v>
      </c>
      <c r="C2" s="6" t="s">
        <v>4</v>
      </c>
    </row>
    <row r="3" spans="1:8" ht="12.5" x14ac:dyDescent="0.25">
      <c r="A3" s="3"/>
      <c r="B3" s="7"/>
      <c r="C3" s="3"/>
    </row>
    <row r="4" spans="1:8" ht="12.5" x14ac:dyDescent="0.25">
      <c r="A4" s="3"/>
      <c r="B4" s="7" t="s">
        <v>5</v>
      </c>
      <c r="C4" s="3" t="s">
        <v>6</v>
      </c>
    </row>
    <row r="5" spans="1:8" ht="12.5" x14ac:dyDescent="0.25">
      <c r="A5" s="3" t="s">
        <v>7</v>
      </c>
      <c r="B5" s="8">
        <v>60000</v>
      </c>
      <c r="C5" s="9">
        <f t="shared" ref="C5:C6" si="0">B5/2000</f>
        <v>30</v>
      </c>
    </row>
    <row r="6" spans="1:8" ht="12.5" x14ac:dyDescent="0.25">
      <c r="A6" s="3" t="s">
        <v>8</v>
      </c>
      <c r="B6" s="8">
        <v>90000</v>
      </c>
      <c r="C6" s="9">
        <f t="shared" si="0"/>
        <v>45</v>
      </c>
    </row>
    <row r="7" spans="1:8" ht="12.5" x14ac:dyDescent="0.25">
      <c r="A7" s="3"/>
      <c r="B7" s="3"/>
    </row>
    <row r="8" spans="1:8" ht="15.75" customHeight="1" x14ac:dyDescent="0.35">
      <c r="A8" s="3" t="s">
        <v>9</v>
      </c>
      <c r="B8" s="10">
        <v>1</v>
      </c>
      <c r="E8" s="11" t="s">
        <v>10</v>
      </c>
      <c r="F8" s="12">
        <f>B45</f>
        <v>3.6231949578088307</v>
      </c>
    </row>
    <row r="9" spans="1:8" ht="12.5" x14ac:dyDescent="0.25">
      <c r="A9" s="3" t="s">
        <v>11</v>
      </c>
      <c r="B9" s="10">
        <v>40</v>
      </c>
    </row>
    <row r="10" spans="1:8" ht="13" x14ac:dyDescent="0.3">
      <c r="A10" s="3" t="s">
        <v>12</v>
      </c>
      <c r="B10" s="10">
        <v>24</v>
      </c>
      <c r="E10" s="4" t="s">
        <v>13</v>
      </c>
      <c r="F10" s="13">
        <f>$B$30</f>
        <v>39357.579897051233</v>
      </c>
    </row>
    <row r="11" spans="1:8" ht="13" x14ac:dyDescent="0.3">
      <c r="A11" s="3" t="s">
        <v>14</v>
      </c>
      <c r="B11" s="14">
        <v>0.08</v>
      </c>
      <c r="E11" s="4" t="s">
        <v>15</v>
      </c>
      <c r="F11" s="13">
        <f>$B$43</f>
        <v>181957.76493160546</v>
      </c>
    </row>
    <row r="12" spans="1:8" ht="12.5" x14ac:dyDescent="0.25">
      <c r="A12" s="3" t="s">
        <v>16</v>
      </c>
      <c r="B12" s="14">
        <v>0</v>
      </c>
    </row>
    <row r="13" spans="1:8" ht="12.5" x14ac:dyDescent="0.25">
      <c r="B13" s="3"/>
    </row>
    <row r="14" spans="1:8" ht="12.5" x14ac:dyDescent="0.25">
      <c r="B14" s="3"/>
    </row>
    <row r="15" spans="1:8" ht="12.5" x14ac:dyDescent="0.25">
      <c r="B15" s="3"/>
    </row>
    <row r="16" spans="1:8" ht="15.75" customHeight="1" x14ac:dyDescent="0.4">
      <c r="A16" s="15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43</v>
      </c>
      <c r="H16" s="3" t="s">
        <v>44</v>
      </c>
    </row>
    <row r="17" spans="1:8" ht="15.75" customHeight="1" x14ac:dyDescent="0.35">
      <c r="A17" s="11" t="s">
        <v>22</v>
      </c>
    </row>
    <row r="18" spans="1:8" ht="12.5" x14ac:dyDescent="0.25">
      <c r="A18" s="3" t="s">
        <v>23</v>
      </c>
      <c r="D18" s="10">
        <v>10</v>
      </c>
      <c r="E18" s="10">
        <v>10</v>
      </c>
      <c r="F18" s="10">
        <v>10</v>
      </c>
      <c r="G18" s="10">
        <v>10</v>
      </c>
      <c r="H18" s="10">
        <v>10</v>
      </c>
    </row>
    <row r="19" spans="1:8" ht="12.5" x14ac:dyDescent="0.25">
      <c r="A19" s="3" t="s">
        <v>24</v>
      </c>
      <c r="D19" s="10">
        <v>800</v>
      </c>
      <c r="E19" s="10">
        <v>800</v>
      </c>
      <c r="F19" s="10">
        <v>800</v>
      </c>
      <c r="G19" s="10">
        <v>800</v>
      </c>
      <c r="H19" s="10">
        <v>800</v>
      </c>
    </row>
    <row r="20" spans="1:8" ht="12.5" x14ac:dyDescent="0.25">
      <c r="A20" s="3" t="s">
        <v>25</v>
      </c>
      <c r="B20" s="7"/>
      <c r="C20" s="8">
        <v>2000</v>
      </c>
    </row>
    <row r="21" spans="1:8" ht="13" x14ac:dyDescent="0.3">
      <c r="A21" s="4" t="s">
        <v>26</v>
      </c>
      <c r="B21" s="4"/>
      <c r="C21" s="13">
        <f t="shared" ref="C21:H21" si="1">C20+C18*C19</f>
        <v>2000</v>
      </c>
      <c r="D21" s="13">
        <f t="shared" si="1"/>
        <v>8000</v>
      </c>
      <c r="E21" s="13">
        <f t="shared" si="1"/>
        <v>8000</v>
      </c>
      <c r="F21" s="13">
        <f t="shared" si="1"/>
        <v>8000</v>
      </c>
      <c r="G21" s="13">
        <f t="shared" si="1"/>
        <v>8000</v>
      </c>
      <c r="H21" s="13">
        <f t="shared" si="1"/>
        <v>8000</v>
      </c>
    </row>
    <row r="22" spans="1:8" ht="15.75" customHeight="1" x14ac:dyDescent="0.35">
      <c r="A22" s="11"/>
    </row>
    <row r="23" spans="1:8" ht="15.75" customHeight="1" x14ac:dyDescent="0.35">
      <c r="A23" s="11" t="s">
        <v>27</v>
      </c>
    </row>
    <row r="24" spans="1:8" ht="12.5" x14ac:dyDescent="0.25">
      <c r="A24" s="3" t="s">
        <v>28</v>
      </c>
      <c r="C24" s="7"/>
      <c r="D24" s="5">
        <f t="shared" ref="D24:H24" si="2">$B$8*$C$5*D18</f>
        <v>300</v>
      </c>
      <c r="E24" s="5">
        <f t="shared" si="2"/>
        <v>300</v>
      </c>
      <c r="F24" s="5">
        <f t="shared" si="2"/>
        <v>300</v>
      </c>
      <c r="G24" s="5">
        <f t="shared" si="2"/>
        <v>300</v>
      </c>
      <c r="H24" s="5">
        <f t="shared" si="2"/>
        <v>300</v>
      </c>
    </row>
    <row r="25" spans="1:8" ht="12.5" x14ac:dyDescent="0.25">
      <c r="A25" s="3" t="s">
        <v>29</v>
      </c>
      <c r="C25" s="5">
        <f>$B$9*$C$6</f>
        <v>1800</v>
      </c>
      <c r="D25" s="5">
        <f t="shared" ref="D25:H25" si="3">$B$10*$C$6</f>
        <v>1080</v>
      </c>
      <c r="E25" s="5">
        <f t="shared" si="3"/>
        <v>1080</v>
      </c>
      <c r="F25" s="5">
        <f t="shared" si="3"/>
        <v>1080</v>
      </c>
      <c r="G25" s="5">
        <f t="shared" si="3"/>
        <v>1080</v>
      </c>
      <c r="H25" s="5">
        <f t="shared" si="3"/>
        <v>1080</v>
      </c>
    </row>
    <row r="26" spans="1:8" ht="12.5" x14ac:dyDescent="0.25">
      <c r="A26" s="3" t="s">
        <v>30</v>
      </c>
      <c r="B26" s="3" t="s">
        <v>31</v>
      </c>
      <c r="D26" s="10"/>
      <c r="E26" s="10"/>
      <c r="F26" s="10"/>
      <c r="G26" s="10"/>
      <c r="H26" s="10"/>
    </row>
    <row r="27" spans="1:8" ht="13" x14ac:dyDescent="0.3">
      <c r="A27" s="4" t="s">
        <v>32</v>
      </c>
      <c r="B27" s="4"/>
      <c r="C27" s="13">
        <f t="shared" ref="C27:H27" si="4">C24+C25+C26</f>
        <v>1800</v>
      </c>
      <c r="D27" s="13">
        <f t="shared" si="4"/>
        <v>1380</v>
      </c>
      <c r="E27" s="13">
        <f t="shared" si="4"/>
        <v>1380</v>
      </c>
      <c r="F27" s="13">
        <f t="shared" si="4"/>
        <v>1380</v>
      </c>
      <c r="G27" s="13">
        <f t="shared" si="4"/>
        <v>1380</v>
      </c>
      <c r="H27" s="13">
        <f t="shared" si="4"/>
        <v>1380</v>
      </c>
    </row>
    <row r="28" spans="1:8" ht="12.5" x14ac:dyDescent="0.25">
      <c r="A28" s="3"/>
    </row>
    <row r="29" spans="1:8" ht="13" x14ac:dyDescent="0.3">
      <c r="A29" s="4" t="s">
        <v>33</v>
      </c>
      <c r="B29" s="4"/>
      <c r="C29" s="13">
        <f t="shared" ref="C29:H29" si="5">C21+C27</f>
        <v>3800</v>
      </c>
      <c r="D29" s="13">
        <f t="shared" si="5"/>
        <v>9380</v>
      </c>
      <c r="E29" s="13">
        <f t="shared" si="5"/>
        <v>9380</v>
      </c>
      <c r="F29" s="13">
        <f t="shared" si="5"/>
        <v>9380</v>
      </c>
      <c r="G29" s="13">
        <f t="shared" si="5"/>
        <v>9380</v>
      </c>
      <c r="H29" s="13">
        <f t="shared" si="5"/>
        <v>9380</v>
      </c>
    </row>
    <row r="30" spans="1:8" ht="13" x14ac:dyDescent="0.3">
      <c r="A30" s="4" t="s">
        <v>13</v>
      </c>
      <c r="B30" s="13">
        <f t="array" ref="B30">NPV(0.1,D29:H29)+C29</f>
        <v>39357.579897051233</v>
      </c>
    </row>
    <row r="31" spans="1:8" ht="18" x14ac:dyDescent="0.4">
      <c r="A31" s="15"/>
    </row>
    <row r="32" spans="1:8" ht="18" x14ac:dyDescent="0.4">
      <c r="A32" s="15" t="s">
        <v>34</v>
      </c>
    </row>
    <row r="33" spans="1:8" ht="12.5" x14ac:dyDescent="0.25">
      <c r="A33" s="3" t="s">
        <v>7</v>
      </c>
      <c r="D33" s="5">
        <f t="shared" ref="D33:H33" si="6">$B$5</f>
        <v>60000</v>
      </c>
      <c r="E33" s="5">
        <f t="shared" si="6"/>
        <v>60000</v>
      </c>
      <c r="F33" s="5">
        <f t="shared" si="6"/>
        <v>60000</v>
      </c>
      <c r="G33" s="5">
        <f t="shared" si="6"/>
        <v>60000</v>
      </c>
      <c r="H33" s="5">
        <f t="shared" si="6"/>
        <v>60000</v>
      </c>
    </row>
    <row r="34" spans="1:8" ht="12.5" x14ac:dyDescent="0.25">
      <c r="A34" s="3" t="s">
        <v>35</v>
      </c>
      <c r="D34" s="16">
        <f t="shared" ref="D34:H34" si="7">$B$11</f>
        <v>0.08</v>
      </c>
      <c r="E34" s="16">
        <f t="shared" si="7"/>
        <v>0.08</v>
      </c>
      <c r="F34" s="16">
        <f t="shared" si="7"/>
        <v>0.08</v>
      </c>
      <c r="G34" s="16">
        <f t="shared" si="7"/>
        <v>0.08</v>
      </c>
      <c r="H34" s="16">
        <f t="shared" si="7"/>
        <v>0.08</v>
      </c>
    </row>
    <row r="35" spans="1:8" ht="12.5" x14ac:dyDescent="0.25">
      <c r="A35" s="3" t="s">
        <v>36</v>
      </c>
      <c r="D35" s="17">
        <f t="shared" ref="D35:H35" si="8">D18</f>
        <v>10</v>
      </c>
      <c r="E35" s="17">
        <f t="shared" si="8"/>
        <v>10</v>
      </c>
      <c r="F35" s="17">
        <f t="shared" si="8"/>
        <v>10</v>
      </c>
      <c r="G35" s="17">
        <f t="shared" si="8"/>
        <v>10</v>
      </c>
      <c r="H35" s="17">
        <f t="shared" si="8"/>
        <v>10</v>
      </c>
    </row>
    <row r="36" spans="1:8" ht="13" x14ac:dyDescent="0.3">
      <c r="A36" s="4" t="s">
        <v>37</v>
      </c>
      <c r="B36" s="4"/>
      <c r="C36" s="4"/>
      <c r="D36" s="13">
        <f t="shared" ref="D36:H36" si="9">D33*D34*D35</f>
        <v>48000</v>
      </c>
      <c r="E36" s="13">
        <f t="shared" si="9"/>
        <v>48000</v>
      </c>
      <c r="F36" s="13">
        <f t="shared" si="9"/>
        <v>48000</v>
      </c>
      <c r="G36" s="13">
        <f t="shared" si="9"/>
        <v>48000</v>
      </c>
      <c r="H36" s="13">
        <f t="shared" si="9"/>
        <v>48000</v>
      </c>
    </row>
    <row r="37" spans="1:8" ht="12.5" x14ac:dyDescent="0.25">
      <c r="A37" s="3"/>
      <c r="D37" s="7"/>
    </row>
    <row r="38" spans="1:8" ht="12.5" x14ac:dyDescent="0.25">
      <c r="A38" s="3" t="s">
        <v>38</v>
      </c>
      <c r="D38" s="8">
        <v>1000000</v>
      </c>
      <c r="E38" s="8">
        <f t="shared" ref="E38:H38" si="10">D38*1.1</f>
        <v>1100000</v>
      </c>
      <c r="F38" s="8">
        <f t="shared" si="10"/>
        <v>1210000</v>
      </c>
      <c r="G38" s="8">
        <f t="shared" si="10"/>
        <v>1331000</v>
      </c>
      <c r="H38" s="8">
        <f t="shared" si="10"/>
        <v>1464100.0000000002</v>
      </c>
    </row>
    <row r="39" spans="1:8" ht="12.5" x14ac:dyDescent="0.25">
      <c r="A39" s="3" t="s">
        <v>39</v>
      </c>
      <c r="D39" s="16">
        <f t="shared" ref="D39:H39" si="11">$B$12</f>
        <v>0</v>
      </c>
      <c r="E39" s="16">
        <f t="shared" si="11"/>
        <v>0</v>
      </c>
      <c r="F39" s="16">
        <f t="shared" si="11"/>
        <v>0</v>
      </c>
      <c r="G39" s="16">
        <f t="shared" si="11"/>
        <v>0</v>
      </c>
      <c r="H39" s="16">
        <f t="shared" si="11"/>
        <v>0</v>
      </c>
    </row>
    <row r="40" spans="1:8" ht="13" x14ac:dyDescent="0.3">
      <c r="A40" s="4" t="s">
        <v>40</v>
      </c>
      <c r="B40" s="4"/>
      <c r="C40" s="4"/>
      <c r="D40" s="13">
        <f t="shared" ref="D40:H40" si="12">D38*D39</f>
        <v>0</v>
      </c>
      <c r="E40" s="13">
        <f t="shared" si="12"/>
        <v>0</v>
      </c>
      <c r="F40" s="13">
        <f t="shared" si="12"/>
        <v>0</v>
      </c>
      <c r="G40" s="13">
        <f t="shared" si="12"/>
        <v>0</v>
      </c>
      <c r="H40" s="13">
        <f t="shared" si="12"/>
        <v>0</v>
      </c>
    </row>
    <row r="42" spans="1:8" ht="13" x14ac:dyDescent="0.3">
      <c r="A42" s="4" t="s">
        <v>41</v>
      </c>
      <c r="B42" s="4"/>
      <c r="C42" s="4"/>
      <c r="D42" s="13">
        <f t="shared" ref="D42:H42" si="13">D36+D40</f>
        <v>48000</v>
      </c>
      <c r="E42" s="13">
        <f t="shared" si="13"/>
        <v>48000</v>
      </c>
      <c r="F42" s="13">
        <f t="shared" si="13"/>
        <v>48000</v>
      </c>
      <c r="G42" s="13">
        <f t="shared" si="13"/>
        <v>48000</v>
      </c>
      <c r="H42" s="13">
        <f t="shared" si="13"/>
        <v>48000</v>
      </c>
    </row>
    <row r="43" spans="1:8" ht="13" x14ac:dyDescent="0.3">
      <c r="A43" s="3" t="s">
        <v>15</v>
      </c>
      <c r="B43" s="13">
        <f t="array" ref="B43">NPV(0.1,D42:H42)+C42</f>
        <v>181957.76493160546</v>
      </c>
    </row>
    <row r="45" spans="1:8" ht="15.5" x14ac:dyDescent="0.35">
      <c r="A45" s="11" t="s">
        <v>42</v>
      </c>
      <c r="B45" s="12">
        <f>(B43-B30)/B30</f>
        <v>3.6231949578088307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ROI 3 year analysis</vt:lpstr>
      <vt:lpstr>ROI 5 year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 Cook</cp:lastModifiedBy>
  <dcterms:modified xsi:type="dcterms:W3CDTF">2022-12-20T15:13:17Z</dcterms:modified>
</cp:coreProperties>
</file>